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1_INFORMACIO DIGITAL\1.15 ESTADISTIQUES\DADES WEB\2023\"/>
    </mc:Choice>
  </mc:AlternateContent>
  <bookViews>
    <workbookView xWindow="0" yWindow="0" windowWidth="18105" windowHeight="7140"/>
  </bookViews>
  <sheets>
    <sheet name="Recollida de vidre" sheetId="6" r:id="rId1"/>
  </sheets>
  <externalReferences>
    <externalReference r:id="rId2"/>
  </externalReferences>
  <definedNames>
    <definedName name="Consulta1">#REF!</definedName>
    <definedName name="dffdfdfd">#REF!</definedName>
    <definedName name="FDFDFD">#REF!</definedName>
  </definedNames>
  <calcPr calcId="162913"/>
</workbook>
</file>

<file path=xl/calcChain.xml><?xml version="1.0" encoding="utf-8"?>
<calcChain xmlns="http://schemas.openxmlformats.org/spreadsheetml/2006/main">
  <c r="Q46" i="6" l="1"/>
  <c r="W46" i="6" s="1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8" i="6"/>
  <c r="P46" i="6" l="1"/>
  <c r="O46" i="6" l="1"/>
  <c r="M46" i="6" l="1"/>
  <c r="N46" i="6"/>
  <c r="L46" i="6" l="1"/>
  <c r="K46" i="6" l="1"/>
  <c r="R46" i="6"/>
  <c r="S46" i="6" s="1"/>
  <c r="B46" i="6"/>
  <c r="C46" i="6"/>
  <c r="D46" i="6"/>
  <c r="E46" i="6"/>
  <c r="F46" i="6"/>
  <c r="G46" i="6"/>
  <c r="H46" i="6"/>
  <c r="I46" i="6"/>
  <c r="U43" i="6" l="1"/>
  <c r="U42" i="6"/>
  <c r="U41" i="6"/>
  <c r="U40" i="6"/>
  <c r="U39" i="6"/>
  <c r="U38" i="6"/>
  <c r="U37" i="6"/>
  <c r="U36" i="6"/>
  <c r="U35" i="6"/>
  <c r="U34" i="6"/>
  <c r="U33" i="6"/>
  <c r="U32" i="6"/>
  <c r="U31" i="6"/>
  <c r="U30" i="6"/>
  <c r="U29" i="6"/>
  <c r="U28" i="6"/>
  <c r="U27" i="6"/>
  <c r="U26" i="6"/>
  <c r="U25" i="6"/>
  <c r="U24" i="6"/>
  <c r="U23" i="6"/>
  <c r="U22" i="6"/>
  <c r="U21" i="6"/>
  <c r="U20" i="6"/>
  <c r="U19" i="6"/>
  <c r="U18" i="6"/>
  <c r="U17" i="6"/>
  <c r="U16" i="6"/>
  <c r="U15" i="6"/>
  <c r="U14" i="6"/>
  <c r="U13" i="6"/>
  <c r="U12" i="6"/>
  <c r="U11" i="6"/>
  <c r="U10" i="6"/>
  <c r="U9" i="6"/>
  <c r="U8" i="6"/>
  <c r="J8" i="6" s="1"/>
  <c r="J11" i="6"/>
  <c r="J23" i="6" l="1"/>
  <c r="V46" i="6"/>
  <c r="J21" i="6"/>
  <c r="J22" i="6"/>
  <c r="U46" i="6"/>
  <c r="J9" i="6" l="1"/>
  <c r="J10" i="6"/>
  <c r="J12" i="6"/>
  <c r="J13" i="6"/>
  <c r="J14" i="6"/>
  <c r="J15" i="6"/>
  <c r="J16" i="6"/>
  <c r="J17" i="6"/>
  <c r="J18" i="6"/>
  <c r="J19" i="6"/>
  <c r="J20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6" i="6" l="1"/>
  <c r="T46" i="6"/>
</calcChain>
</file>

<file path=xl/sharedStrings.xml><?xml version="1.0" encoding="utf-8"?>
<sst xmlns="http://schemas.openxmlformats.org/spreadsheetml/2006/main" count="46" uniqueCount="46">
  <si>
    <t>Municipi</t>
  </si>
  <si>
    <t>Badalona</t>
  </si>
  <si>
    <t>Badia del Vallès</t>
  </si>
  <si>
    <t>Barberà del Vallès</t>
  </si>
  <si>
    <t>Barcelona</t>
  </si>
  <si>
    <t>Begues</t>
  </si>
  <si>
    <t>Castellbisbal</t>
  </si>
  <si>
    <t>Castelldefels</t>
  </si>
  <si>
    <t>Cerdanyola del Vallès</t>
  </si>
  <si>
    <t>Cervelló</t>
  </si>
  <si>
    <t>Corbera de Llobregat</t>
  </si>
  <si>
    <t>Cornellà de Llobregat</t>
  </si>
  <si>
    <t>Esplugues de Llobregat</t>
  </si>
  <si>
    <t>Gavà</t>
  </si>
  <si>
    <t>Molins de Rei</t>
  </si>
  <si>
    <t>Montcada i Reixac</t>
  </si>
  <si>
    <t>Montgat</t>
  </si>
  <si>
    <t>Pallejà</t>
  </si>
  <si>
    <t>Ripollet</t>
  </si>
  <si>
    <t>Sant Adrià de Besòs</t>
  </si>
  <si>
    <t>Sant Andreu de la Barca</t>
  </si>
  <si>
    <t>Sant Boi de Llobregat</t>
  </si>
  <si>
    <t>Sant Climent de Llobregat</t>
  </si>
  <si>
    <t>Sant Cugat del Vallès</t>
  </si>
  <si>
    <t>Sant Feliu de Llobregat</t>
  </si>
  <si>
    <t>Sant Joan Despí</t>
  </si>
  <si>
    <t>Sant Just Desvern</t>
  </si>
  <si>
    <t>Sant Vicenç dels Horts</t>
  </si>
  <si>
    <t>Santa Coloma de Cervelló</t>
  </si>
  <si>
    <t>Santa Coloma de Gramenet</t>
  </si>
  <si>
    <t>Tiana</t>
  </si>
  <si>
    <t>Torrelles de Llobregat</t>
  </si>
  <si>
    <t>Viladecans</t>
  </si>
  <si>
    <t>Total AMB</t>
  </si>
  <si>
    <t>Domiciliària</t>
  </si>
  <si>
    <t>Deixalleria</t>
  </si>
  <si>
    <t>El Papiol</t>
  </si>
  <si>
    <t>El Prat de Llobregat</t>
  </si>
  <si>
    <t>L'Hospitalet de Llobregat</t>
  </si>
  <si>
    <t>La Palma de Cervelló</t>
  </si>
  <si>
    <t>PaP: Porta a porta.</t>
  </si>
  <si>
    <r>
      <t xml:space="preserve">Recollida selectiva de vidre a l'AMB </t>
    </r>
    <r>
      <rPr>
        <sz val="14"/>
        <color theme="1" tint="0.14999847407452621"/>
        <rFont val="Calibri"/>
        <family val="2"/>
        <scheme val="minor"/>
      </rPr>
      <t>(tones)</t>
    </r>
  </si>
  <si>
    <t>Vidre PaP</t>
  </si>
  <si>
    <t>hab 2023</t>
  </si>
  <si>
    <t>Kg/hab 2023</t>
  </si>
  <si>
    <t>% 23/22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</si>
</sst>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_-* #,##0.00\ [$€-1]_-;\-* #,##0.00\ [$€-1]_-;_-* &quot;-&quot;??\ [$€-1]_-"/>
    <numFmt numFmtId="166" formatCode="_-* #,##0\ _p_t_a_-;\-* #,##0\ _p_t_a_-;_-* &quot;-&quot;\ _p_t_a_-;_-@_-"/>
    <numFmt numFmtId="167" formatCode="_-* #,##0.00\ _p_t_a_-;\-* #,##0.00\ _p_t_a_-;_-* &quot;-&quot;??\ _p_t_a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 tint="0.14999847407452621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0"/>
      <name val="Arial"/>
      <family val="2"/>
    </font>
    <font>
      <b/>
      <sz val="10"/>
      <color theme="1" tint="0.1499984740745262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Arial"/>
      <family val="2"/>
    </font>
    <font>
      <sz val="14"/>
      <color theme="1" tint="0.14999847407452621"/>
      <name val="Calibri"/>
      <family val="2"/>
      <scheme val="minor"/>
    </font>
    <font>
      <sz val="10"/>
      <color theme="1" tint="0.149998474074526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medium">
        <color rgb="FFC00000"/>
      </bottom>
      <diagonal/>
    </border>
    <border>
      <left/>
      <right style="thin">
        <color theme="0"/>
      </right>
      <top/>
      <bottom/>
      <diagonal/>
    </border>
    <border>
      <left/>
      <right/>
      <top style="medium">
        <color auto="1"/>
      </top>
      <bottom/>
      <diagonal/>
    </border>
  </borders>
  <cellStyleXfs count="78">
    <xf numFmtId="0" fontId="0" fillId="0" borderId="0"/>
    <xf numFmtId="0" fontId="1" fillId="0" borderId="0"/>
    <xf numFmtId="0" fontId="5" fillId="0" borderId="0"/>
    <xf numFmtId="165" fontId="5" fillId="0" borderId="0" applyFont="0" applyFill="0" applyBorder="0" applyAlignment="0" applyProtection="0">
      <alignment textRotation="45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4" borderId="0">
      <alignment horizontal="center"/>
    </xf>
    <xf numFmtId="0" fontId="8" fillId="0" borderId="0"/>
    <xf numFmtId="4" fontId="8" fillId="0" borderId="0"/>
    <xf numFmtId="0" fontId="5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1"/>
    <xf numFmtId="0" fontId="3" fillId="0" borderId="0" xfId="1" applyFont="1" applyBorder="1"/>
    <xf numFmtId="0" fontId="4" fillId="0" borderId="0" xfId="1" applyFont="1" applyBorder="1"/>
    <xf numFmtId="0" fontId="4" fillId="3" borderId="0" xfId="1" applyFont="1" applyFill="1" applyBorder="1"/>
    <xf numFmtId="0" fontId="4" fillId="2" borderId="0" xfId="1" applyFont="1" applyFill="1" applyBorder="1"/>
    <xf numFmtId="0" fontId="6" fillId="2" borderId="0" xfId="1" applyFont="1" applyFill="1" applyBorder="1"/>
    <xf numFmtId="0" fontId="7" fillId="0" borderId="0" xfId="1" applyFont="1"/>
    <xf numFmtId="3" fontId="4" fillId="0" borderId="2" xfId="1" applyNumberFormat="1" applyFont="1" applyBorder="1"/>
    <xf numFmtId="4" fontId="4" fillId="2" borderId="2" xfId="1" applyNumberFormat="1" applyFont="1" applyFill="1" applyBorder="1"/>
    <xf numFmtId="0" fontId="4" fillId="0" borderId="1" xfId="1" applyFont="1" applyBorder="1"/>
    <xf numFmtId="4" fontId="4" fillId="0" borderId="3" xfId="1" applyNumberFormat="1" applyFont="1" applyBorder="1"/>
    <xf numFmtId="4" fontId="4" fillId="0" borderId="0" xfId="1" applyNumberFormat="1" applyFont="1" applyBorder="1"/>
    <xf numFmtId="4" fontId="6" fillId="2" borderId="2" xfId="1" applyNumberFormat="1" applyFont="1" applyFill="1" applyBorder="1"/>
    <xf numFmtId="0" fontId="5" fillId="0" borderId="0" xfId="4"/>
    <xf numFmtId="3" fontId="4" fillId="3" borderId="2" xfId="1" applyNumberFormat="1" applyFont="1" applyFill="1" applyBorder="1"/>
    <xf numFmtId="3" fontId="4" fillId="2" borderId="2" xfId="1" applyNumberFormat="1" applyFont="1" applyFill="1" applyBorder="1"/>
    <xf numFmtId="3" fontId="6" fillId="2" borderId="2" xfId="1" applyNumberFormat="1" applyFont="1" applyFill="1" applyBorder="1"/>
    <xf numFmtId="3" fontId="4" fillId="3" borderId="2" xfId="1" applyNumberFormat="1" applyFont="1" applyFill="1" applyBorder="1" applyAlignment="1">
      <alignment horizontal="right"/>
    </xf>
    <xf numFmtId="3" fontId="4" fillId="2" borderId="2" xfId="1" applyNumberFormat="1" applyFont="1" applyFill="1" applyBorder="1" applyAlignment="1">
      <alignment horizontal="right"/>
    </xf>
    <xf numFmtId="3" fontId="4" fillId="0" borderId="4" xfId="1" applyNumberFormat="1" applyFont="1" applyBorder="1"/>
    <xf numFmtId="3" fontId="5" fillId="0" borderId="0" xfId="4" applyNumberFormat="1"/>
    <xf numFmtId="0" fontId="6" fillId="2" borderId="2" xfId="1" applyFont="1" applyFill="1" applyBorder="1" applyAlignment="1">
      <alignment horizontal="right" wrapText="1"/>
    </xf>
    <xf numFmtId="0" fontId="10" fillId="0" borderId="0" xfId="4" applyFont="1"/>
    <xf numFmtId="0" fontId="6" fillId="2" borderId="2" xfId="1" applyFont="1" applyFill="1" applyBorder="1" applyAlignment="1">
      <alignment horizontal="center" wrapText="1"/>
    </xf>
    <xf numFmtId="0" fontId="5" fillId="0" borderId="1" xfId="4" applyBorder="1"/>
    <xf numFmtId="3" fontId="4" fillId="0" borderId="3" xfId="1" applyNumberFormat="1" applyFont="1" applyBorder="1"/>
    <xf numFmtId="3" fontId="4" fillId="0" borderId="0" xfId="1" applyNumberFormat="1" applyFont="1" applyBorder="1"/>
    <xf numFmtId="4" fontId="4" fillId="3" borderId="2" xfId="1" applyNumberFormat="1" applyFont="1" applyFill="1" applyBorder="1"/>
    <xf numFmtId="4" fontId="4" fillId="0" borderId="5" xfId="1" applyNumberFormat="1" applyFont="1" applyBorder="1"/>
    <xf numFmtId="0" fontId="2" fillId="0" borderId="1" xfId="1" applyFont="1" applyBorder="1" applyAlignment="1">
      <alignment horizontal="center"/>
    </xf>
  </cellXfs>
  <cellStyles count="78">
    <cellStyle name="Euro" xfId="3"/>
    <cellStyle name="Millares [0] 2" xfId="74"/>
    <cellStyle name="Millares 2" xfId="75"/>
    <cellStyle name="Millares 5" xfId="76"/>
    <cellStyle name="Normal" xfId="0" builtinId="0"/>
    <cellStyle name="Normal 10" xfId="4"/>
    <cellStyle name="Normal 11" xfId="5"/>
    <cellStyle name="Normal 12" xfId="6"/>
    <cellStyle name="Normal 13" xfId="7"/>
    <cellStyle name="Normal 14" xfId="8"/>
    <cellStyle name="Normal 15" xfId="9"/>
    <cellStyle name="Normal 16" xfId="10"/>
    <cellStyle name="Normal 17" xfId="11"/>
    <cellStyle name="Normal 18" xfId="12"/>
    <cellStyle name="Normal 19" xfId="13"/>
    <cellStyle name="Normal 2" xfId="2"/>
    <cellStyle name="Normal 20" xfId="14"/>
    <cellStyle name="Normal 21" xfId="15"/>
    <cellStyle name="Normal 22" xfId="16"/>
    <cellStyle name="Normal 23" xfId="17"/>
    <cellStyle name="Normal 24" xfId="18"/>
    <cellStyle name="Normal 25" xfId="19"/>
    <cellStyle name="Normal 27" xfId="20"/>
    <cellStyle name="Normal 28" xfId="21"/>
    <cellStyle name="Normal 29" xfId="22"/>
    <cellStyle name="Normal 3" xfId="23"/>
    <cellStyle name="Normal 3 2" xfId="73"/>
    <cellStyle name="Normal 30" xfId="24"/>
    <cellStyle name="Normal 31" xfId="25"/>
    <cellStyle name="Normal 32" xfId="26"/>
    <cellStyle name="Normal 33" xfId="27"/>
    <cellStyle name="Normal 34" xfId="28"/>
    <cellStyle name="Normal 35" xfId="29"/>
    <cellStyle name="Normal 36" xfId="30"/>
    <cellStyle name="Normal 37" xfId="31"/>
    <cellStyle name="Normal 38" xfId="32"/>
    <cellStyle name="Normal 39" xfId="33"/>
    <cellStyle name="Normal 4" xfId="1"/>
    <cellStyle name="Normal 40" xfId="34"/>
    <cellStyle name="Normal 41" xfId="35"/>
    <cellStyle name="Normal 42" xfId="36"/>
    <cellStyle name="Normal 43" xfId="37"/>
    <cellStyle name="Normal 44" xfId="38"/>
    <cellStyle name="Normal 45" xfId="39"/>
    <cellStyle name="Normal 46" xfId="40"/>
    <cellStyle name="Normal 47" xfId="41"/>
    <cellStyle name="Normal 48" xfId="42"/>
    <cellStyle name="Normal 49" xfId="43"/>
    <cellStyle name="Normal 5" xfId="44"/>
    <cellStyle name="Normal 51" xfId="45"/>
    <cellStyle name="Normal 52" xfId="46"/>
    <cellStyle name="Normal 53" xfId="47"/>
    <cellStyle name="Normal 55" xfId="48"/>
    <cellStyle name="Normal 56" xfId="49"/>
    <cellStyle name="Normal 57" xfId="50"/>
    <cellStyle name="Normal 59" xfId="51"/>
    <cellStyle name="Normal 6" xfId="52"/>
    <cellStyle name="Normal 60" xfId="53"/>
    <cellStyle name="Normal 61" xfId="54"/>
    <cellStyle name="Normal 63" xfId="55"/>
    <cellStyle name="Normal 64" xfId="56"/>
    <cellStyle name="Normal 65" xfId="57"/>
    <cellStyle name="Normal 67" xfId="58"/>
    <cellStyle name="Normal 68" xfId="59"/>
    <cellStyle name="Normal 69" xfId="60"/>
    <cellStyle name="Normal 7" xfId="61"/>
    <cellStyle name="Normal 71" xfId="62"/>
    <cellStyle name="Normal 72" xfId="63"/>
    <cellStyle name="Normal 73" xfId="64"/>
    <cellStyle name="Normal 75" xfId="65"/>
    <cellStyle name="Normal 76" xfId="66"/>
    <cellStyle name="Normal 8" xfId="67"/>
    <cellStyle name="Normal 9" xfId="68"/>
    <cellStyle name="Porcentual 2" xfId="77"/>
    <cellStyle name="Titol de full" xfId="69"/>
    <cellStyle name="TITOLS TAULA" xfId="70"/>
    <cellStyle name="TITOLS ULTIMA LINIA TAULA" xfId="71"/>
    <cellStyle name="TITOLS ULTIMA LINIA TAULA: NUMEROS" xfId="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373354</xdr:colOff>
      <xdr:row>2</xdr:row>
      <xdr:rowOff>166800</xdr:rowOff>
    </xdr:to>
    <xdr:pic>
      <xdr:nvPicPr>
        <xdr:cNvPr id="4" name="3 Imagen" descr="AMB_logo_edi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0"/>
          <a:ext cx="2516479" cy="471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web%20dades%20residus\2015\2015%20FULL%20ESTADISTIC%20GR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 A MUNICIPIS"/>
      <sheetName val="GENERALITAT"/>
      <sheetName val="ENTRADES (1)"/>
      <sheetName val="ENTRADES (2)"/>
      <sheetName val="ENTRADES (3)"/>
      <sheetName val="DEIXALLERIES"/>
      <sheetName val="Entrades deix. totes fraccions"/>
      <sheetName val="ALTRES RECOLLIDES"/>
      <sheetName val="DIST. SORTIDES TRANSFERS i REBU"/>
      <sheetName val="SORTIDES (1)"/>
      <sheetName val="Verificació Municipis"/>
    </sheetNames>
    <sheetDataSet>
      <sheetData sheetId="0"/>
      <sheetData sheetId="1"/>
      <sheetData sheetId="2"/>
      <sheetData sheetId="3">
        <row r="20">
          <cell r="D20">
            <v>2268.7199999999998</v>
          </cell>
        </row>
      </sheetData>
      <sheetData sheetId="4"/>
      <sheetData sheetId="5">
        <row r="12">
          <cell r="Z12">
            <v>166.59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9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" sqref="B1:G1048576"/>
    </sheetView>
  </sheetViews>
  <sheetFormatPr defaultColWidth="11.42578125" defaultRowHeight="12.75" x14ac:dyDescent="0.2"/>
  <cols>
    <col min="1" max="1" width="25.7109375" style="14" customWidth="1"/>
    <col min="2" max="7" width="6.42578125" style="14" hidden="1" customWidth="1"/>
    <col min="8" max="11" width="6.42578125" style="14" bestFit="1" customWidth="1"/>
    <col min="12" max="17" width="6.42578125" style="14" customWidth="1"/>
    <col min="18" max="18" width="8.85546875" style="14" bestFit="1" customWidth="1"/>
    <col min="19" max="19" width="7.42578125" style="14" bestFit="1" customWidth="1"/>
    <col min="20" max="20" width="9.7109375" style="14" customWidth="1"/>
    <col min="21" max="21" width="9" style="14" customWidth="1"/>
    <col min="22" max="22" width="8.85546875" style="14" customWidth="1"/>
    <col min="23" max="23" width="7.85546875" style="14" customWidth="1"/>
    <col min="24" max="16384" width="11.42578125" style="14"/>
  </cols>
  <sheetData>
    <row r="1" spans="1:23" ht="7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24" customHeight="1" x14ac:dyDescent="0.25">
      <c r="A2" s="3"/>
      <c r="B2" s="3"/>
      <c r="C2" s="3"/>
      <c r="D2" s="3"/>
      <c r="E2" s="3"/>
      <c r="F2" s="3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3" ht="24" customHeight="1" x14ac:dyDescent="0.25">
      <c r="A3" s="3"/>
      <c r="B3" s="3"/>
      <c r="C3" s="3"/>
      <c r="D3" s="3"/>
      <c r="E3" s="3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3" ht="24" thickBot="1" x14ac:dyDescent="0.4">
      <c r="A4" s="30" t="s">
        <v>41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25"/>
    </row>
    <row r="5" spans="1:23" ht="6" customHeight="1" x14ac:dyDescent="0.3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3" ht="32.25" customHeight="1" x14ac:dyDescent="0.2">
      <c r="A6" s="6" t="s">
        <v>0</v>
      </c>
      <c r="B6" s="22">
        <v>2008</v>
      </c>
      <c r="C6" s="22">
        <v>2009</v>
      </c>
      <c r="D6" s="22">
        <v>2010</v>
      </c>
      <c r="E6" s="22">
        <v>2011</v>
      </c>
      <c r="F6" s="22">
        <v>2012</v>
      </c>
      <c r="G6" s="22">
        <v>2013</v>
      </c>
      <c r="H6" s="22">
        <v>2014</v>
      </c>
      <c r="I6" s="22">
        <v>2015</v>
      </c>
      <c r="J6" s="22">
        <v>2016</v>
      </c>
      <c r="K6" s="22">
        <v>2017</v>
      </c>
      <c r="L6" s="22">
        <v>2018</v>
      </c>
      <c r="M6" s="22">
        <v>2019</v>
      </c>
      <c r="N6" s="22">
        <v>2020</v>
      </c>
      <c r="O6" s="22">
        <v>2021</v>
      </c>
      <c r="P6" s="22">
        <v>2022</v>
      </c>
      <c r="Q6" s="22">
        <v>2023</v>
      </c>
      <c r="R6" s="22" t="s">
        <v>43</v>
      </c>
      <c r="S6" s="22" t="s">
        <v>44</v>
      </c>
      <c r="T6" s="22" t="s">
        <v>34</v>
      </c>
      <c r="U6" s="24" t="s">
        <v>42</v>
      </c>
      <c r="V6" s="22" t="s">
        <v>35</v>
      </c>
      <c r="W6" s="22" t="s">
        <v>45</v>
      </c>
    </row>
    <row r="7" spans="1:23" ht="6" customHeight="1" x14ac:dyDescent="0.2">
      <c r="A7" s="4"/>
      <c r="B7" s="4"/>
      <c r="C7" s="15"/>
      <c r="D7" s="15"/>
      <c r="E7" s="15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15"/>
      <c r="U7" s="15"/>
      <c r="V7" s="23"/>
      <c r="W7" s="23"/>
    </row>
    <row r="8" spans="1:23" ht="15" customHeight="1" x14ac:dyDescent="0.2">
      <c r="A8" s="5" t="s">
        <v>1</v>
      </c>
      <c r="B8" s="16">
        <v>2435.15</v>
      </c>
      <c r="C8" s="16">
        <v>2327.4499999999998</v>
      </c>
      <c r="D8" s="16">
        <v>2246.7199999999998</v>
      </c>
      <c r="E8" s="16">
        <v>2616.69</v>
      </c>
      <c r="F8" s="16">
        <v>2516.2199999999998</v>
      </c>
      <c r="G8" s="16">
        <v>2356.7199999999998</v>
      </c>
      <c r="H8" s="16">
        <v>2279.11</v>
      </c>
      <c r="I8" s="16">
        <v>2435.31</v>
      </c>
      <c r="J8" s="16">
        <f t="shared" ref="J8:J43" si="0">SUM(T8:V8)</f>
        <v>2790.44</v>
      </c>
      <c r="K8" s="16">
        <v>2538.27</v>
      </c>
      <c r="L8" s="16">
        <v>2674.4300000000003</v>
      </c>
      <c r="M8" s="16">
        <v>2958.0899999999997</v>
      </c>
      <c r="N8" s="16">
        <v>3170.46</v>
      </c>
      <c r="O8" s="16">
        <v>3170.3</v>
      </c>
      <c r="P8" s="16">
        <v>3156.02</v>
      </c>
      <c r="Q8" s="16">
        <v>3106.63</v>
      </c>
      <c r="R8" s="16">
        <v>225957</v>
      </c>
      <c r="S8" s="9">
        <f>P8*1000/R8</f>
        <v>13.967347769708395</v>
      </c>
      <c r="T8" s="16">
        <v>2790.44</v>
      </c>
      <c r="U8" s="16">
        <f>'[1]ENTRADES (2)'!$G$20</f>
        <v>0</v>
      </c>
      <c r="V8" s="16">
        <v>0</v>
      </c>
      <c r="W8" s="9">
        <f>(Q8-P8)/P8*100</f>
        <v>-1.5649457227774179</v>
      </c>
    </row>
    <row r="9" spans="1:23" ht="15" customHeight="1" x14ac:dyDescent="0.2">
      <c r="A9" s="4" t="s">
        <v>2</v>
      </c>
      <c r="B9" s="18">
        <v>152.91</v>
      </c>
      <c r="C9" s="18">
        <v>109.32</v>
      </c>
      <c r="D9" s="18">
        <v>97.66</v>
      </c>
      <c r="E9" s="18">
        <v>90.19</v>
      </c>
      <c r="F9" s="18">
        <v>105.9</v>
      </c>
      <c r="G9" s="18">
        <v>94.5</v>
      </c>
      <c r="H9" s="18">
        <v>102.49</v>
      </c>
      <c r="I9" s="18">
        <v>108.19</v>
      </c>
      <c r="J9" s="18">
        <f t="shared" si="0"/>
        <v>114.54</v>
      </c>
      <c r="K9" s="18">
        <v>104.045</v>
      </c>
      <c r="L9" s="18">
        <v>109.28</v>
      </c>
      <c r="M9" s="18">
        <v>120.175</v>
      </c>
      <c r="N9" s="18">
        <v>137.49</v>
      </c>
      <c r="O9" s="18">
        <v>162.41</v>
      </c>
      <c r="P9" s="18">
        <v>159.99</v>
      </c>
      <c r="Q9" s="18">
        <v>141.39000000000001</v>
      </c>
      <c r="R9" s="18">
        <v>13074</v>
      </c>
      <c r="S9" s="28">
        <f t="shared" ref="S9:S43" si="1">P9*1000/R9</f>
        <v>12.237264800367141</v>
      </c>
      <c r="T9" s="16">
        <v>114.54</v>
      </c>
      <c r="U9" s="16">
        <f>'[1]ENTRADES (2)'!$G$20</f>
        <v>0</v>
      </c>
      <c r="V9" s="16">
        <v>0</v>
      </c>
      <c r="W9" s="9">
        <f t="shared" ref="W9:W43" si="2">(Q9-P9)/P9*100</f>
        <v>-11.625726607912991</v>
      </c>
    </row>
    <row r="10" spans="1:23" ht="15" customHeight="1" x14ac:dyDescent="0.2">
      <c r="A10" s="5" t="s">
        <v>3</v>
      </c>
      <c r="B10" s="16">
        <v>485.87</v>
      </c>
      <c r="C10" s="16">
        <v>369.99</v>
      </c>
      <c r="D10" s="16">
        <v>381.36</v>
      </c>
      <c r="E10" s="16">
        <v>365</v>
      </c>
      <c r="F10" s="16">
        <v>372.5</v>
      </c>
      <c r="G10" s="16">
        <v>367.1</v>
      </c>
      <c r="H10" s="16">
        <v>387.16</v>
      </c>
      <c r="I10" s="16">
        <v>409.14</v>
      </c>
      <c r="J10" s="16">
        <f t="shared" si="0"/>
        <v>545.96</v>
      </c>
      <c r="K10" s="16">
        <v>418.75</v>
      </c>
      <c r="L10" s="16">
        <v>425.64</v>
      </c>
      <c r="M10" s="16">
        <v>520.64</v>
      </c>
      <c r="N10" s="16">
        <v>613.81999999999994</v>
      </c>
      <c r="O10" s="16">
        <v>641.83000000000004</v>
      </c>
      <c r="P10" s="16">
        <v>616.6</v>
      </c>
      <c r="Q10" s="16">
        <v>598.28000000000009</v>
      </c>
      <c r="R10" s="16">
        <v>33322</v>
      </c>
      <c r="S10" s="9">
        <f t="shared" si="1"/>
        <v>18.504291459096091</v>
      </c>
      <c r="T10" s="16">
        <v>545.96</v>
      </c>
      <c r="U10" s="16">
        <f>'[1]ENTRADES (2)'!$G$20</f>
        <v>0</v>
      </c>
      <c r="V10" s="16">
        <v>0</v>
      </c>
      <c r="W10" s="9">
        <f t="shared" si="2"/>
        <v>-2.9711320142718027</v>
      </c>
    </row>
    <row r="11" spans="1:23" ht="15" customHeight="1" x14ac:dyDescent="0.2">
      <c r="A11" s="4" t="s">
        <v>4</v>
      </c>
      <c r="B11" s="18">
        <v>31954.18</v>
      </c>
      <c r="C11" s="15">
        <v>30965.33</v>
      </c>
      <c r="D11" s="15">
        <v>32343.31</v>
      </c>
      <c r="E11" s="15">
        <v>32218.57</v>
      </c>
      <c r="F11" s="18">
        <v>31875.89</v>
      </c>
      <c r="G11" s="18">
        <v>31862.76</v>
      </c>
      <c r="H11" s="18">
        <v>32516.480000000003</v>
      </c>
      <c r="I11" s="18">
        <v>34162.49</v>
      </c>
      <c r="J11" s="18">
        <f t="shared" si="0"/>
        <v>39783.360000000001</v>
      </c>
      <c r="K11" s="18">
        <v>36335.884999999995</v>
      </c>
      <c r="L11" s="18">
        <v>37781.079000000005</v>
      </c>
      <c r="M11" s="18">
        <v>39139.89</v>
      </c>
      <c r="N11" s="18">
        <v>35347.004999999997</v>
      </c>
      <c r="O11" s="18">
        <v>36370.381999999998</v>
      </c>
      <c r="P11" s="18">
        <v>39601.979999999996</v>
      </c>
      <c r="Q11" s="18">
        <v>40554.090000000004</v>
      </c>
      <c r="R11" s="18">
        <v>1660122</v>
      </c>
      <c r="S11" s="28">
        <f t="shared" si="1"/>
        <v>23.854861269232014</v>
      </c>
      <c r="T11" s="16">
        <v>39783.360000000001</v>
      </c>
      <c r="U11" s="16">
        <f>'[1]ENTRADES (2)'!$G$20</f>
        <v>0</v>
      </c>
      <c r="V11" s="16">
        <v>0</v>
      </c>
      <c r="W11" s="9">
        <f t="shared" si="2"/>
        <v>2.404197971919606</v>
      </c>
    </row>
    <row r="12" spans="1:23" ht="15" customHeight="1" x14ac:dyDescent="0.2">
      <c r="A12" s="5" t="s">
        <v>5</v>
      </c>
      <c r="B12" s="16">
        <v>128.97999999999999</v>
      </c>
      <c r="C12" s="16">
        <v>129.28</v>
      </c>
      <c r="D12" s="16">
        <v>129.1</v>
      </c>
      <c r="E12" s="16">
        <v>128.5</v>
      </c>
      <c r="F12" s="16">
        <v>122.7</v>
      </c>
      <c r="G12" s="16">
        <v>118.49</v>
      </c>
      <c r="H12" s="16">
        <v>117.41</v>
      </c>
      <c r="I12" s="16">
        <v>145.1</v>
      </c>
      <c r="J12" s="16">
        <f t="shared" si="0"/>
        <v>185.08</v>
      </c>
      <c r="K12" s="16">
        <v>151.63999999999999</v>
      </c>
      <c r="L12" s="16">
        <v>157.31</v>
      </c>
      <c r="M12" s="16">
        <v>179.82</v>
      </c>
      <c r="N12" s="16">
        <v>244.04000000000002</v>
      </c>
      <c r="O12" s="16">
        <v>210.34</v>
      </c>
      <c r="P12" s="16">
        <v>209.17000000000002</v>
      </c>
      <c r="Q12" s="16">
        <v>206.24</v>
      </c>
      <c r="R12" s="16">
        <v>7432</v>
      </c>
      <c r="S12" s="9">
        <f t="shared" si="1"/>
        <v>28.144510226049519</v>
      </c>
      <c r="T12" s="16">
        <v>185.08</v>
      </c>
      <c r="U12" s="16">
        <f>'[1]ENTRADES (2)'!$G$20</f>
        <v>0</v>
      </c>
      <c r="V12" s="16">
        <v>0</v>
      </c>
      <c r="W12" s="9">
        <f t="shared" si="2"/>
        <v>-1.4007744896495704</v>
      </c>
    </row>
    <row r="13" spans="1:23" ht="15" customHeight="1" x14ac:dyDescent="0.2">
      <c r="A13" s="4" t="s">
        <v>6</v>
      </c>
      <c r="B13" s="18">
        <v>272.54000000000002</v>
      </c>
      <c r="C13" s="15">
        <v>278.43</v>
      </c>
      <c r="D13" s="15">
        <v>283.83</v>
      </c>
      <c r="E13" s="15">
        <v>238.16</v>
      </c>
      <c r="F13" s="18">
        <v>223.78</v>
      </c>
      <c r="G13" s="18">
        <v>205.63</v>
      </c>
      <c r="H13" s="18">
        <v>203.73</v>
      </c>
      <c r="I13" s="18">
        <v>219.84</v>
      </c>
      <c r="J13" s="18">
        <f t="shared" si="0"/>
        <v>229.16</v>
      </c>
      <c r="K13" s="18">
        <v>248.10000000000002</v>
      </c>
      <c r="L13" s="18">
        <v>271.60000000000002</v>
      </c>
      <c r="M13" s="18">
        <v>266.15999999999997</v>
      </c>
      <c r="N13" s="18">
        <v>300.94</v>
      </c>
      <c r="O13" s="18">
        <v>305.16000000000003</v>
      </c>
      <c r="P13" s="18">
        <v>266.12</v>
      </c>
      <c r="Q13" s="18">
        <v>256.5</v>
      </c>
      <c r="R13" s="18">
        <v>12813</v>
      </c>
      <c r="S13" s="28">
        <f t="shared" si="1"/>
        <v>20.769530945133848</v>
      </c>
      <c r="T13" s="16">
        <v>229.04</v>
      </c>
      <c r="U13" s="16">
        <f>'[1]ENTRADES (2)'!$G$20</f>
        <v>0</v>
      </c>
      <c r="V13" s="16">
        <v>0.12</v>
      </c>
      <c r="W13" s="9">
        <f t="shared" si="2"/>
        <v>-3.6149105666616581</v>
      </c>
    </row>
    <row r="14" spans="1:23" ht="15" customHeight="1" x14ac:dyDescent="0.2">
      <c r="A14" s="5" t="s">
        <v>7</v>
      </c>
      <c r="B14" s="16">
        <v>1312.41</v>
      </c>
      <c r="C14" s="16">
        <v>1137.0999999999999</v>
      </c>
      <c r="D14" s="16">
        <v>1079.22</v>
      </c>
      <c r="E14" s="16">
        <v>1271.7</v>
      </c>
      <c r="F14" s="16">
        <v>1542.9</v>
      </c>
      <c r="G14" s="16">
        <v>1365.43</v>
      </c>
      <c r="H14" s="16">
        <v>1186.56</v>
      </c>
      <c r="I14" s="16">
        <v>1219.96</v>
      </c>
      <c r="J14" s="16">
        <f t="shared" si="0"/>
        <v>1775.38</v>
      </c>
      <c r="K14" s="16">
        <v>1336</v>
      </c>
      <c r="L14" s="16">
        <v>1600.1390000000001</v>
      </c>
      <c r="M14" s="16">
        <v>1822.9</v>
      </c>
      <c r="N14" s="16">
        <v>1845.5910000000001</v>
      </c>
      <c r="O14" s="16">
        <v>1888.55</v>
      </c>
      <c r="P14" s="16">
        <v>1967.06</v>
      </c>
      <c r="Q14" s="16">
        <v>1913.19</v>
      </c>
      <c r="R14" s="16">
        <v>68427</v>
      </c>
      <c r="S14" s="9">
        <f t="shared" si="1"/>
        <v>28.746839697780118</v>
      </c>
      <c r="T14" s="16">
        <v>1775.38</v>
      </c>
      <c r="U14" s="16">
        <f>'[1]ENTRADES (2)'!$G$20</f>
        <v>0</v>
      </c>
      <c r="V14" s="16">
        <v>0</v>
      </c>
      <c r="W14" s="9">
        <f t="shared" si="2"/>
        <v>-2.7386048214085945</v>
      </c>
    </row>
    <row r="15" spans="1:23" ht="15" customHeight="1" x14ac:dyDescent="0.2">
      <c r="A15" s="4" t="s">
        <v>8</v>
      </c>
      <c r="B15" s="18">
        <v>1051.6300000000001</v>
      </c>
      <c r="C15" s="15">
        <v>804.49</v>
      </c>
      <c r="D15" s="15">
        <v>911.89</v>
      </c>
      <c r="E15" s="15">
        <v>905.1</v>
      </c>
      <c r="F15" s="18">
        <v>860.01</v>
      </c>
      <c r="G15" s="18">
        <v>840.66</v>
      </c>
      <c r="H15" s="18">
        <v>866.97</v>
      </c>
      <c r="I15" s="18">
        <v>920.59999999999991</v>
      </c>
      <c r="J15" s="18">
        <f t="shared" si="0"/>
        <v>1081.3599999999999</v>
      </c>
      <c r="K15" s="18">
        <v>977.53</v>
      </c>
      <c r="L15" s="18">
        <v>1037.79</v>
      </c>
      <c r="M15" s="18">
        <v>1091.26</v>
      </c>
      <c r="N15" s="18">
        <v>1255.6400000000001</v>
      </c>
      <c r="O15" s="18">
        <v>1189.3700000000001</v>
      </c>
      <c r="P15" s="18">
        <v>1160.3999999999999</v>
      </c>
      <c r="Q15" s="18">
        <v>1112.9299999999998</v>
      </c>
      <c r="R15" s="18">
        <v>57879</v>
      </c>
      <c r="S15" s="28">
        <f t="shared" si="1"/>
        <v>20.048722334525472</v>
      </c>
      <c r="T15" s="16">
        <v>1080.08</v>
      </c>
      <c r="U15" s="16">
        <f>'[1]ENTRADES (2)'!$G$20</f>
        <v>0</v>
      </c>
      <c r="V15" s="16">
        <v>1.28</v>
      </c>
      <c r="W15" s="9">
        <f t="shared" si="2"/>
        <v>-4.090830748017928</v>
      </c>
    </row>
    <row r="16" spans="1:23" ht="15" customHeight="1" x14ac:dyDescent="0.2">
      <c r="A16" s="5" t="s">
        <v>9</v>
      </c>
      <c r="B16" s="16"/>
      <c r="C16" s="16"/>
      <c r="D16" s="16"/>
      <c r="E16" s="16"/>
      <c r="F16" s="16">
        <v>149.9</v>
      </c>
      <c r="G16" s="16">
        <v>152.55000000000001</v>
      </c>
      <c r="H16" s="16">
        <v>154.97999999999999</v>
      </c>
      <c r="I16" s="16">
        <v>162.59</v>
      </c>
      <c r="J16" s="16">
        <f t="shared" si="0"/>
        <v>217.16</v>
      </c>
      <c r="K16" s="16">
        <v>167.46</v>
      </c>
      <c r="L16" s="16">
        <v>180.5</v>
      </c>
      <c r="M16" s="16">
        <v>184.76</v>
      </c>
      <c r="N16" s="16">
        <v>216.88</v>
      </c>
      <c r="O16" s="16">
        <v>208.08</v>
      </c>
      <c r="P16" s="16">
        <v>206.28</v>
      </c>
      <c r="Q16" s="16">
        <v>217.16</v>
      </c>
      <c r="R16" s="16">
        <v>9469</v>
      </c>
      <c r="S16" s="9">
        <f t="shared" si="1"/>
        <v>21.784771359172034</v>
      </c>
      <c r="T16" s="16">
        <v>217.16</v>
      </c>
      <c r="U16" s="16">
        <f>'[1]ENTRADES (2)'!$G$20</f>
        <v>0</v>
      </c>
      <c r="V16" s="16">
        <v>0</v>
      </c>
      <c r="W16" s="9">
        <f t="shared" si="2"/>
        <v>5.2743843319759529</v>
      </c>
    </row>
    <row r="17" spans="1:23" ht="15" customHeight="1" x14ac:dyDescent="0.2">
      <c r="A17" s="4" t="s">
        <v>10</v>
      </c>
      <c r="B17" s="18"/>
      <c r="C17" s="15"/>
      <c r="D17" s="15"/>
      <c r="E17" s="15"/>
      <c r="F17" s="18">
        <v>220.9</v>
      </c>
      <c r="G17" s="18">
        <v>227.32999999999998</v>
      </c>
      <c r="H17" s="18">
        <v>239.19</v>
      </c>
      <c r="I17" s="18">
        <v>232.67</v>
      </c>
      <c r="J17" s="18">
        <f t="shared" si="0"/>
        <v>326.45999999999998</v>
      </c>
      <c r="K17" s="18">
        <v>263.82</v>
      </c>
      <c r="L17" s="18">
        <v>245.23999999999998</v>
      </c>
      <c r="M17" s="18">
        <v>291</v>
      </c>
      <c r="N17" s="18">
        <v>334.59</v>
      </c>
      <c r="O17" s="18">
        <v>342.72</v>
      </c>
      <c r="P17" s="18">
        <v>385.33000000000004</v>
      </c>
      <c r="Q17" s="18">
        <v>359.63</v>
      </c>
      <c r="R17" s="18">
        <v>15466</v>
      </c>
      <c r="S17" s="28">
        <f t="shared" si="1"/>
        <v>24.914651493598864</v>
      </c>
      <c r="T17" s="16">
        <v>303.33999999999997</v>
      </c>
      <c r="U17" s="16">
        <f>'[1]ENTRADES (2)'!$G$20</f>
        <v>0</v>
      </c>
      <c r="V17" s="16">
        <v>23.12</v>
      </c>
      <c r="W17" s="9">
        <f t="shared" si="2"/>
        <v>-6.6696078685801892</v>
      </c>
    </row>
    <row r="18" spans="1:23" ht="15" customHeight="1" x14ac:dyDescent="0.2">
      <c r="A18" s="5" t="s">
        <v>11</v>
      </c>
      <c r="B18" s="16">
        <v>1156.33</v>
      </c>
      <c r="C18" s="16">
        <v>1085.1600000000001</v>
      </c>
      <c r="D18" s="16">
        <v>1093.79</v>
      </c>
      <c r="E18" s="16">
        <v>1081.8399999999999</v>
      </c>
      <c r="F18" s="16">
        <v>1068.02</v>
      </c>
      <c r="G18" s="16">
        <v>1059.47</v>
      </c>
      <c r="H18" s="16">
        <v>1051.72</v>
      </c>
      <c r="I18" s="16">
        <v>1169.3499999999999</v>
      </c>
      <c r="J18" s="16">
        <f t="shared" si="0"/>
        <v>1204.3900000000001</v>
      </c>
      <c r="K18" s="16">
        <v>1221.3700000000001</v>
      </c>
      <c r="L18" s="16">
        <v>1274.33</v>
      </c>
      <c r="M18" s="16">
        <v>1424.01</v>
      </c>
      <c r="N18" s="16">
        <v>1494.48</v>
      </c>
      <c r="O18" s="16">
        <v>1486.21</v>
      </c>
      <c r="P18" s="16">
        <v>1396.95</v>
      </c>
      <c r="Q18" s="16">
        <v>1304.71</v>
      </c>
      <c r="R18" s="16">
        <v>90303</v>
      </c>
      <c r="S18" s="9">
        <f t="shared" si="1"/>
        <v>15.469585728048902</v>
      </c>
      <c r="T18" s="16">
        <v>1202.96</v>
      </c>
      <c r="U18" s="16">
        <f>'[1]ENTRADES (2)'!$G$20</f>
        <v>0</v>
      </c>
      <c r="V18" s="16">
        <v>1.43</v>
      </c>
      <c r="W18" s="9">
        <f t="shared" si="2"/>
        <v>-6.6029564408174952</v>
      </c>
    </row>
    <row r="19" spans="1:23" ht="15" customHeight="1" x14ac:dyDescent="0.2">
      <c r="A19" s="4" t="s">
        <v>36</v>
      </c>
      <c r="B19" s="18">
        <v>52.37</v>
      </c>
      <c r="C19" s="15">
        <v>62.31</v>
      </c>
      <c r="D19" s="15">
        <v>49.809999999999995</v>
      </c>
      <c r="E19" s="15">
        <v>53.870000000000005</v>
      </c>
      <c r="F19" s="18">
        <v>58.23</v>
      </c>
      <c r="G19" s="18">
        <v>67.350000000000009</v>
      </c>
      <c r="H19" s="18">
        <v>71.550000000000011</v>
      </c>
      <c r="I19" s="18">
        <v>76.02</v>
      </c>
      <c r="J19" s="18">
        <f t="shared" si="0"/>
        <v>98.6</v>
      </c>
      <c r="K19" s="18">
        <v>90.44</v>
      </c>
      <c r="L19" s="18">
        <v>94.466000000000008</v>
      </c>
      <c r="M19" s="18">
        <v>109.85</v>
      </c>
      <c r="N19" s="18">
        <v>120.99099999999999</v>
      </c>
      <c r="O19" s="18">
        <v>117.35600000000001</v>
      </c>
      <c r="P19" s="18">
        <v>115.49</v>
      </c>
      <c r="Q19" s="18">
        <v>114.44999999999999</v>
      </c>
      <c r="R19" s="18">
        <v>4325</v>
      </c>
      <c r="S19" s="28">
        <f t="shared" si="1"/>
        <v>26.702890173410406</v>
      </c>
      <c r="T19" s="16">
        <v>96.94</v>
      </c>
      <c r="U19" s="16">
        <f>'[1]ENTRADES (2)'!$G$20</f>
        <v>0</v>
      </c>
      <c r="V19" s="16">
        <v>1.66</v>
      </c>
      <c r="W19" s="9">
        <f t="shared" si="2"/>
        <v>-0.90051086674171477</v>
      </c>
    </row>
    <row r="20" spans="1:23" ht="15" customHeight="1" x14ac:dyDescent="0.2">
      <c r="A20" s="5" t="s">
        <v>37</v>
      </c>
      <c r="B20" s="16">
        <v>807.28</v>
      </c>
      <c r="C20" s="16">
        <v>749.9</v>
      </c>
      <c r="D20" s="16">
        <v>862</v>
      </c>
      <c r="E20" s="16">
        <v>862</v>
      </c>
      <c r="F20" s="16">
        <v>810.1</v>
      </c>
      <c r="G20" s="16">
        <v>834.31999999999994</v>
      </c>
      <c r="H20" s="16">
        <v>812.65</v>
      </c>
      <c r="I20" s="16">
        <v>886.47</v>
      </c>
      <c r="J20" s="16">
        <f t="shared" si="0"/>
        <v>1076.46</v>
      </c>
      <c r="K20" s="16">
        <v>940.17</v>
      </c>
      <c r="L20" s="16">
        <v>1021.04</v>
      </c>
      <c r="M20" s="16">
        <v>1173.22</v>
      </c>
      <c r="N20" s="16">
        <v>1216.82</v>
      </c>
      <c r="O20" s="16">
        <v>1201.46</v>
      </c>
      <c r="P20" s="16">
        <v>1213.1600000000001</v>
      </c>
      <c r="Q20" s="16">
        <v>1206.3400000000001</v>
      </c>
      <c r="R20" s="16">
        <v>65516</v>
      </c>
      <c r="S20" s="9">
        <f t="shared" si="1"/>
        <v>18.517003480065938</v>
      </c>
      <c r="T20" s="16">
        <v>1076.46</v>
      </c>
      <c r="U20" s="16">
        <f>'[1]ENTRADES (2)'!$G$20</f>
        <v>0</v>
      </c>
      <c r="V20" s="16">
        <v>0</v>
      </c>
      <c r="W20" s="9">
        <f t="shared" si="2"/>
        <v>-0.56216822183388304</v>
      </c>
    </row>
    <row r="21" spans="1:23" ht="15" customHeight="1" x14ac:dyDescent="0.2">
      <c r="A21" s="4" t="s">
        <v>12</v>
      </c>
      <c r="B21" s="18">
        <v>763.33</v>
      </c>
      <c r="C21" s="15">
        <v>679.39</v>
      </c>
      <c r="D21" s="15">
        <v>646.22</v>
      </c>
      <c r="E21" s="15">
        <v>632.5</v>
      </c>
      <c r="F21" s="18">
        <v>627.4</v>
      </c>
      <c r="G21" s="18">
        <v>633</v>
      </c>
      <c r="H21" s="18">
        <v>628.29999999999995</v>
      </c>
      <c r="I21" s="18">
        <v>709.81650000000002</v>
      </c>
      <c r="J21" s="18">
        <f t="shared" si="0"/>
        <v>802.46</v>
      </c>
      <c r="K21" s="18">
        <v>744.94299999999998</v>
      </c>
      <c r="L21" s="18">
        <v>774.68000000000006</v>
      </c>
      <c r="M21" s="18">
        <v>835.78150000000005</v>
      </c>
      <c r="N21" s="18">
        <v>879.33</v>
      </c>
      <c r="O21" s="18">
        <v>854.76699999999994</v>
      </c>
      <c r="P21" s="18">
        <v>856.01149999999996</v>
      </c>
      <c r="Q21" s="18">
        <v>841.928</v>
      </c>
      <c r="R21" s="18">
        <v>46921</v>
      </c>
      <c r="S21" s="28">
        <f t="shared" si="1"/>
        <v>18.243675539737005</v>
      </c>
      <c r="T21" s="16">
        <v>802.46</v>
      </c>
      <c r="U21" s="16">
        <f>'[1]ENTRADES (2)'!$G$20</f>
        <v>0</v>
      </c>
      <c r="V21" s="16">
        <v>0</v>
      </c>
      <c r="W21" s="9">
        <f t="shared" si="2"/>
        <v>-1.6452465883927914</v>
      </c>
    </row>
    <row r="22" spans="1:23" ht="15" customHeight="1" x14ac:dyDescent="0.2">
      <c r="A22" s="5" t="s">
        <v>13</v>
      </c>
      <c r="B22" s="16">
        <v>667.06</v>
      </c>
      <c r="C22" s="16">
        <v>577.22</v>
      </c>
      <c r="D22" s="16">
        <v>592.64</v>
      </c>
      <c r="E22" s="16">
        <v>556.37</v>
      </c>
      <c r="F22" s="16">
        <v>562.79</v>
      </c>
      <c r="G22" s="16">
        <v>574.59</v>
      </c>
      <c r="H22" s="16">
        <v>599.89</v>
      </c>
      <c r="I22" s="16">
        <v>673.35</v>
      </c>
      <c r="J22" s="16">
        <f t="shared" si="0"/>
        <v>913.72</v>
      </c>
      <c r="K22" s="16">
        <v>710.46</v>
      </c>
      <c r="L22" s="16">
        <v>753.69999999999993</v>
      </c>
      <c r="M22" s="16">
        <v>843.74</v>
      </c>
      <c r="N22" s="16">
        <v>1018.0300000000001</v>
      </c>
      <c r="O22" s="16">
        <v>1006.24</v>
      </c>
      <c r="P22" s="16">
        <v>951.5</v>
      </c>
      <c r="Q22" s="16">
        <v>934.14</v>
      </c>
      <c r="R22" s="16">
        <v>47593</v>
      </c>
      <c r="S22" s="9">
        <f t="shared" si="1"/>
        <v>19.992435862416741</v>
      </c>
      <c r="T22" s="16">
        <v>913.72</v>
      </c>
      <c r="U22" s="16">
        <f>'[1]ENTRADES (2)'!$G$20</f>
        <v>0</v>
      </c>
      <c r="V22" s="16">
        <v>0</v>
      </c>
      <c r="W22" s="9">
        <f t="shared" si="2"/>
        <v>-1.8244876510772481</v>
      </c>
    </row>
    <row r="23" spans="1:23" ht="15" customHeight="1" x14ac:dyDescent="0.2">
      <c r="A23" s="4" t="s">
        <v>38</v>
      </c>
      <c r="B23" s="18">
        <v>3422.85</v>
      </c>
      <c r="C23" s="15">
        <v>3179.93</v>
      </c>
      <c r="D23" s="15">
        <v>3179.52</v>
      </c>
      <c r="E23" s="15">
        <v>3560.81</v>
      </c>
      <c r="F23" s="18">
        <v>3635.53</v>
      </c>
      <c r="G23" s="18">
        <v>3715.16</v>
      </c>
      <c r="H23" s="18">
        <v>3374.87</v>
      </c>
      <c r="I23" s="18">
        <v>3425.1</v>
      </c>
      <c r="J23" s="18">
        <f t="shared" si="0"/>
        <v>4022.26</v>
      </c>
      <c r="K23" s="18">
        <v>3650.94</v>
      </c>
      <c r="L23" s="18">
        <v>4125</v>
      </c>
      <c r="M23" s="18">
        <v>4248.54</v>
      </c>
      <c r="N23" s="18">
        <v>4289.4400000000005</v>
      </c>
      <c r="O23" s="18">
        <v>4238.2</v>
      </c>
      <c r="P23" s="18">
        <v>4194.96</v>
      </c>
      <c r="Q23" s="18">
        <v>4204.1000000000004</v>
      </c>
      <c r="R23" s="18">
        <v>274455</v>
      </c>
      <c r="S23" s="28">
        <f t="shared" si="1"/>
        <v>15.284691479477511</v>
      </c>
      <c r="T23" s="16">
        <v>4022.26</v>
      </c>
      <c r="U23" s="16">
        <f>'[1]ENTRADES (2)'!$G$20</f>
        <v>0</v>
      </c>
      <c r="V23" s="16">
        <v>0</v>
      </c>
      <c r="W23" s="9">
        <f t="shared" si="2"/>
        <v>0.21788050422412436</v>
      </c>
    </row>
    <row r="24" spans="1:23" ht="15" customHeight="1" x14ac:dyDescent="0.2">
      <c r="A24" s="5" t="s">
        <v>39</v>
      </c>
      <c r="B24" s="16"/>
      <c r="C24" s="19"/>
      <c r="D24" s="19"/>
      <c r="E24" s="19"/>
      <c r="F24" s="16">
        <v>54.1</v>
      </c>
      <c r="G24" s="16">
        <v>70.569999999999993</v>
      </c>
      <c r="H24" s="16">
        <v>65.3</v>
      </c>
      <c r="I24" s="16">
        <v>65.59</v>
      </c>
      <c r="J24" s="16">
        <f t="shared" si="0"/>
        <v>74.84</v>
      </c>
      <c r="K24" s="16">
        <v>64.7</v>
      </c>
      <c r="L24" s="16">
        <v>70.34</v>
      </c>
      <c r="M24" s="16">
        <v>70.599999999999994</v>
      </c>
      <c r="N24" s="16">
        <v>66.052999999999997</v>
      </c>
      <c r="O24" s="16">
        <v>68</v>
      </c>
      <c r="P24" s="16">
        <v>71.680000000000007</v>
      </c>
      <c r="Q24" s="16">
        <v>74.84</v>
      </c>
      <c r="R24" s="16">
        <v>3040</v>
      </c>
      <c r="S24" s="9">
        <f t="shared" si="1"/>
        <v>23.578947368421051</v>
      </c>
      <c r="T24" s="16">
        <v>74.84</v>
      </c>
      <c r="U24" s="16">
        <f>'[1]ENTRADES (2)'!$G$20</f>
        <v>0</v>
      </c>
      <c r="V24" s="16">
        <v>0</v>
      </c>
      <c r="W24" s="9">
        <f t="shared" si="2"/>
        <v>4.4084821428571379</v>
      </c>
    </row>
    <row r="25" spans="1:23" ht="15" customHeight="1" x14ac:dyDescent="0.2">
      <c r="A25" s="4" t="s">
        <v>14</v>
      </c>
      <c r="B25" s="18">
        <v>561.08000000000004</v>
      </c>
      <c r="C25" s="15">
        <v>514.35500000000002</v>
      </c>
      <c r="D25" s="15">
        <v>545.15</v>
      </c>
      <c r="E25" s="15">
        <v>518.77</v>
      </c>
      <c r="F25" s="18">
        <v>510.61</v>
      </c>
      <c r="G25" s="18">
        <v>521.76</v>
      </c>
      <c r="H25" s="18">
        <v>530</v>
      </c>
      <c r="I25" s="18">
        <v>551.07000000000005</v>
      </c>
      <c r="J25" s="18">
        <f t="shared" si="0"/>
        <v>564.37</v>
      </c>
      <c r="K25" s="18">
        <v>530.54</v>
      </c>
      <c r="L25" s="18">
        <v>567.20000000000005</v>
      </c>
      <c r="M25" s="18">
        <v>595.91000000000008</v>
      </c>
      <c r="N25" s="18">
        <v>682.93000000000006</v>
      </c>
      <c r="O25" s="18">
        <v>667.3610000000001</v>
      </c>
      <c r="P25" s="18">
        <v>621.4</v>
      </c>
      <c r="Q25" s="18">
        <v>602.95000000000005</v>
      </c>
      <c r="R25" s="18">
        <v>26555</v>
      </c>
      <c r="S25" s="28">
        <f t="shared" si="1"/>
        <v>23.400489549990585</v>
      </c>
      <c r="T25" s="16">
        <v>548.95000000000005</v>
      </c>
      <c r="U25" s="16">
        <f>'[1]ENTRADES (2)'!$G$20</f>
        <v>0</v>
      </c>
      <c r="V25" s="16">
        <v>15.42</v>
      </c>
      <c r="W25" s="9">
        <f t="shared" si="2"/>
        <v>-2.9691020276794227</v>
      </c>
    </row>
    <row r="26" spans="1:23" ht="15" customHeight="1" x14ac:dyDescent="0.2">
      <c r="A26" s="5" t="s">
        <v>15</v>
      </c>
      <c r="B26" s="16">
        <v>461.55</v>
      </c>
      <c r="C26" s="19">
        <v>442.42200000000003</v>
      </c>
      <c r="D26" s="19">
        <v>398.91</v>
      </c>
      <c r="E26" s="19">
        <v>415.03</v>
      </c>
      <c r="F26" s="16">
        <v>405.83</v>
      </c>
      <c r="G26" s="16">
        <v>416.17</v>
      </c>
      <c r="H26" s="16">
        <v>395.81</v>
      </c>
      <c r="I26" s="16">
        <v>426.25</v>
      </c>
      <c r="J26" s="16">
        <f t="shared" si="0"/>
        <v>489.55999999999995</v>
      </c>
      <c r="K26" s="16">
        <v>445.53000000000003</v>
      </c>
      <c r="L26" s="16">
        <v>474.32</v>
      </c>
      <c r="M26" s="16">
        <v>502.28</v>
      </c>
      <c r="N26" s="16">
        <v>559.81999999999994</v>
      </c>
      <c r="O26" s="16">
        <v>587.23</v>
      </c>
      <c r="P26" s="16">
        <v>562.67999999999995</v>
      </c>
      <c r="Q26" s="16">
        <v>537.4799999999999</v>
      </c>
      <c r="R26" s="16">
        <v>36891</v>
      </c>
      <c r="S26" s="9">
        <f t="shared" si="1"/>
        <v>15.252500609904855</v>
      </c>
      <c r="T26" s="16">
        <v>488.78</v>
      </c>
      <c r="U26" s="16">
        <f>'[1]ENTRADES (2)'!$G$20</f>
        <v>0</v>
      </c>
      <c r="V26" s="16">
        <v>0.78</v>
      </c>
      <c r="W26" s="9">
        <f t="shared" si="2"/>
        <v>-4.4785668586052552</v>
      </c>
    </row>
    <row r="27" spans="1:23" ht="15" customHeight="1" x14ac:dyDescent="0.2">
      <c r="A27" s="4" t="s">
        <v>16</v>
      </c>
      <c r="B27" s="18">
        <v>197.79</v>
      </c>
      <c r="C27" s="15">
        <v>216.14</v>
      </c>
      <c r="D27" s="15">
        <v>222.10999999999999</v>
      </c>
      <c r="E27" s="15">
        <v>209.1</v>
      </c>
      <c r="F27" s="18">
        <v>211.5</v>
      </c>
      <c r="G27" s="18">
        <v>197.46</v>
      </c>
      <c r="H27" s="18">
        <v>220.46</v>
      </c>
      <c r="I27" s="18">
        <v>225.16</v>
      </c>
      <c r="J27" s="18">
        <f t="shared" si="0"/>
        <v>252.74</v>
      </c>
      <c r="K27" s="18">
        <v>241.76</v>
      </c>
      <c r="L27" s="18">
        <v>252.42000000000002</v>
      </c>
      <c r="M27" s="18">
        <v>271.46999999999997</v>
      </c>
      <c r="N27" s="18">
        <v>291.29000000000002</v>
      </c>
      <c r="O27" s="18">
        <v>275.72000000000003</v>
      </c>
      <c r="P27" s="18">
        <v>280.80999999999995</v>
      </c>
      <c r="Q27" s="18">
        <v>259.7</v>
      </c>
      <c r="R27" s="18">
        <v>12462</v>
      </c>
      <c r="S27" s="28">
        <f t="shared" si="1"/>
        <v>22.533301235756696</v>
      </c>
      <c r="T27" s="16">
        <v>252.74</v>
      </c>
      <c r="U27" s="16">
        <f>'[1]ENTRADES (2)'!$G$20</f>
        <v>0</v>
      </c>
      <c r="V27" s="16">
        <v>0</v>
      </c>
      <c r="W27" s="9">
        <f t="shared" si="2"/>
        <v>-7.517538549196952</v>
      </c>
    </row>
    <row r="28" spans="1:23" ht="15" customHeight="1" x14ac:dyDescent="0.2">
      <c r="A28" s="5" t="s">
        <v>17</v>
      </c>
      <c r="B28" s="16">
        <v>220.5</v>
      </c>
      <c r="C28" s="16">
        <v>259.08999999999997</v>
      </c>
      <c r="D28" s="16">
        <v>232.63</v>
      </c>
      <c r="E28" s="16">
        <v>243.2</v>
      </c>
      <c r="F28" s="16">
        <v>214.67</v>
      </c>
      <c r="G28" s="16">
        <v>214.54000000000002</v>
      </c>
      <c r="H28" s="16">
        <v>215.44000000000003</v>
      </c>
      <c r="I28" s="16">
        <v>228.39000000000001</v>
      </c>
      <c r="J28" s="16">
        <f t="shared" si="0"/>
        <v>237.46</v>
      </c>
      <c r="K28" s="16">
        <v>232.17</v>
      </c>
      <c r="L28" s="16">
        <v>274.72000000000003</v>
      </c>
      <c r="M28" s="16">
        <v>267.32</v>
      </c>
      <c r="N28" s="16">
        <v>309.18</v>
      </c>
      <c r="O28" s="16">
        <v>289.45</v>
      </c>
      <c r="P28" s="16">
        <v>298.42099999999999</v>
      </c>
      <c r="Q28" s="16">
        <v>292.18</v>
      </c>
      <c r="R28" s="16">
        <v>11736</v>
      </c>
      <c r="S28" s="9">
        <f t="shared" si="1"/>
        <v>25.427828902522155</v>
      </c>
      <c r="T28" s="16">
        <v>237.46</v>
      </c>
      <c r="U28" s="16">
        <f>'[1]ENTRADES (2)'!$G$20</f>
        <v>0</v>
      </c>
      <c r="V28" s="16">
        <v>0</v>
      </c>
      <c r="W28" s="9">
        <f t="shared" si="2"/>
        <v>-2.0913407568502169</v>
      </c>
    </row>
    <row r="29" spans="1:23" ht="15" customHeight="1" x14ac:dyDescent="0.2">
      <c r="A29" s="4" t="s">
        <v>18</v>
      </c>
      <c r="B29" s="18">
        <v>410.74</v>
      </c>
      <c r="C29" s="15">
        <v>381.71</v>
      </c>
      <c r="D29" s="15">
        <v>495.35</v>
      </c>
      <c r="E29" s="15">
        <v>482.81</v>
      </c>
      <c r="F29" s="18">
        <v>454.3</v>
      </c>
      <c r="G29" s="18">
        <v>453.66</v>
      </c>
      <c r="H29" s="18">
        <v>450.79</v>
      </c>
      <c r="I29" s="18">
        <v>531.79</v>
      </c>
      <c r="J29" s="18">
        <f t="shared" si="0"/>
        <v>673.46</v>
      </c>
      <c r="K29" s="18">
        <v>541.80999999999995</v>
      </c>
      <c r="L29" s="18">
        <v>581.83000000000004</v>
      </c>
      <c r="M29" s="18">
        <v>586.82000000000005</v>
      </c>
      <c r="N29" s="18">
        <v>665.42</v>
      </c>
      <c r="O29" s="18">
        <v>617.46</v>
      </c>
      <c r="P29" s="18">
        <v>689.07999999999993</v>
      </c>
      <c r="Q29" s="18">
        <v>765.49</v>
      </c>
      <c r="R29" s="18">
        <v>39269</v>
      </c>
      <c r="S29" s="28">
        <f t="shared" si="1"/>
        <v>17.547683923705719</v>
      </c>
      <c r="T29" s="16">
        <v>673.46</v>
      </c>
      <c r="U29" s="16">
        <f>'[1]ENTRADES (2)'!$G$20</f>
        <v>0</v>
      </c>
      <c r="V29" s="16">
        <v>0</v>
      </c>
      <c r="W29" s="9">
        <f t="shared" si="2"/>
        <v>11.088697974110422</v>
      </c>
    </row>
    <row r="30" spans="1:23" ht="15" customHeight="1" x14ac:dyDescent="0.2">
      <c r="A30" s="5" t="s">
        <v>19</v>
      </c>
      <c r="B30" s="16">
        <v>476.41</v>
      </c>
      <c r="C30" s="16">
        <v>433.12</v>
      </c>
      <c r="D30" s="16">
        <v>376.28</v>
      </c>
      <c r="E30" s="16">
        <v>384.1</v>
      </c>
      <c r="F30" s="16">
        <v>380.51</v>
      </c>
      <c r="G30" s="16">
        <v>388.87</v>
      </c>
      <c r="H30" s="16">
        <v>385.88</v>
      </c>
      <c r="I30" s="16">
        <v>434.17</v>
      </c>
      <c r="J30" s="16">
        <f t="shared" si="0"/>
        <v>452.36</v>
      </c>
      <c r="K30" s="16">
        <v>440.65</v>
      </c>
      <c r="L30" s="16">
        <v>450.53000000000003</v>
      </c>
      <c r="M30" s="16">
        <v>512.73</v>
      </c>
      <c r="N30" s="16">
        <v>554.30999999999995</v>
      </c>
      <c r="O30" s="16">
        <v>527.89</v>
      </c>
      <c r="P30" s="16">
        <v>497.78</v>
      </c>
      <c r="Q30" s="16">
        <v>529.41</v>
      </c>
      <c r="R30" s="16">
        <v>37925</v>
      </c>
      <c r="S30" s="9">
        <f t="shared" si="1"/>
        <v>13.125379037574159</v>
      </c>
      <c r="T30" s="16">
        <v>452.36</v>
      </c>
      <c r="U30" s="16">
        <f>'[1]ENTRADES (2)'!$G$20</f>
        <v>0</v>
      </c>
      <c r="V30" s="16">
        <v>0</v>
      </c>
      <c r="W30" s="9">
        <f t="shared" si="2"/>
        <v>6.3542127044075691</v>
      </c>
    </row>
    <row r="31" spans="1:23" ht="15" customHeight="1" x14ac:dyDescent="0.2">
      <c r="A31" s="4" t="s">
        <v>20</v>
      </c>
      <c r="B31" s="18">
        <v>243.38</v>
      </c>
      <c r="C31" s="15">
        <v>222.68</v>
      </c>
      <c r="D31" s="15">
        <v>254.11</v>
      </c>
      <c r="E31" s="15">
        <v>263.2</v>
      </c>
      <c r="F31" s="18">
        <v>260.5</v>
      </c>
      <c r="G31" s="18">
        <v>256.22000000000003</v>
      </c>
      <c r="H31" s="18">
        <v>263.62</v>
      </c>
      <c r="I31" s="18">
        <v>277.17</v>
      </c>
      <c r="J31" s="18">
        <f t="shared" si="0"/>
        <v>335.82</v>
      </c>
      <c r="K31" s="18">
        <v>298.48</v>
      </c>
      <c r="L31" s="18">
        <v>314.52</v>
      </c>
      <c r="M31" s="18">
        <v>365.6</v>
      </c>
      <c r="N31" s="18">
        <v>387.40999999999997</v>
      </c>
      <c r="O31" s="18">
        <v>369.86</v>
      </c>
      <c r="P31" s="18">
        <v>375.21000000000004</v>
      </c>
      <c r="Q31" s="18">
        <v>361.28</v>
      </c>
      <c r="R31" s="18">
        <v>26910</v>
      </c>
      <c r="S31" s="28">
        <f t="shared" si="1"/>
        <v>13.943143812709032</v>
      </c>
      <c r="T31" s="16">
        <v>335.82</v>
      </c>
      <c r="U31" s="16">
        <f>'[1]ENTRADES (2)'!$G$20</f>
        <v>0</v>
      </c>
      <c r="V31" s="16">
        <v>0</v>
      </c>
      <c r="W31" s="9">
        <f t="shared" si="2"/>
        <v>-3.7125876176008266</v>
      </c>
    </row>
    <row r="32" spans="1:23" ht="15" customHeight="1" x14ac:dyDescent="0.2">
      <c r="A32" s="5" t="s">
        <v>21</v>
      </c>
      <c r="B32" s="16">
        <v>1001.18</v>
      </c>
      <c r="C32" s="16">
        <v>1109.08</v>
      </c>
      <c r="D32" s="16">
        <v>1108.31</v>
      </c>
      <c r="E32" s="16">
        <v>1067.6600000000001</v>
      </c>
      <c r="F32" s="16">
        <v>1049.6599999999999</v>
      </c>
      <c r="G32" s="16">
        <v>1011.2</v>
      </c>
      <c r="H32" s="16">
        <v>957.55</v>
      </c>
      <c r="I32" s="16">
        <v>1071.3800000000001</v>
      </c>
      <c r="J32" s="16">
        <f t="shared" si="0"/>
        <v>1253.1400000000001</v>
      </c>
      <c r="K32" s="16">
        <v>1256.75</v>
      </c>
      <c r="L32" s="16">
        <v>1293.73</v>
      </c>
      <c r="M32" s="16">
        <v>1381.1000000000001</v>
      </c>
      <c r="N32" s="16">
        <v>1483.53</v>
      </c>
      <c r="O32" s="16">
        <v>1450.69</v>
      </c>
      <c r="P32" s="16">
        <v>1379.97</v>
      </c>
      <c r="Q32" s="16">
        <v>1367.93</v>
      </c>
      <c r="R32" s="16">
        <v>83919</v>
      </c>
      <c r="S32" s="9">
        <f t="shared" si="1"/>
        <v>16.44407106853037</v>
      </c>
      <c r="T32" s="16">
        <v>1253.1400000000001</v>
      </c>
      <c r="U32" s="16">
        <f>'[1]ENTRADES (2)'!$G$20</f>
        <v>0</v>
      </c>
      <c r="V32" s="16">
        <v>0</v>
      </c>
      <c r="W32" s="9">
        <f t="shared" si="2"/>
        <v>-0.87248273513192054</v>
      </c>
    </row>
    <row r="33" spans="1:23" ht="15" customHeight="1" x14ac:dyDescent="0.2">
      <c r="A33" s="4" t="s">
        <v>22</v>
      </c>
      <c r="B33" s="18">
        <v>66.180000000000007</v>
      </c>
      <c r="C33" s="15">
        <v>71.91</v>
      </c>
      <c r="D33" s="15">
        <v>65.900000000000006</v>
      </c>
      <c r="E33" s="15">
        <v>61.09</v>
      </c>
      <c r="F33" s="18">
        <v>57.4</v>
      </c>
      <c r="G33" s="18">
        <v>51.03</v>
      </c>
      <c r="H33" s="18">
        <v>53.89</v>
      </c>
      <c r="I33" s="18">
        <v>54.28</v>
      </c>
      <c r="J33" s="18">
        <f t="shared" si="0"/>
        <v>86.14</v>
      </c>
      <c r="K33" s="18">
        <v>67.16</v>
      </c>
      <c r="L33" s="18">
        <v>65.58</v>
      </c>
      <c r="M33" s="18">
        <v>75.41</v>
      </c>
      <c r="N33" s="18">
        <v>86.2</v>
      </c>
      <c r="O33" s="18">
        <v>84.97</v>
      </c>
      <c r="P33" s="18">
        <v>90.04</v>
      </c>
      <c r="Q33" s="18">
        <v>92.63</v>
      </c>
      <c r="R33" s="18">
        <v>4190</v>
      </c>
      <c r="S33" s="28">
        <f t="shared" si="1"/>
        <v>21.489260143198091</v>
      </c>
      <c r="T33" s="16">
        <v>86.14</v>
      </c>
      <c r="U33" s="16">
        <f>'[1]ENTRADES (2)'!$G$20</f>
        <v>0</v>
      </c>
      <c r="V33" s="16">
        <v>0</v>
      </c>
      <c r="W33" s="9">
        <f t="shared" si="2"/>
        <v>2.8764993336294857</v>
      </c>
    </row>
    <row r="34" spans="1:23" ht="15" customHeight="1" x14ac:dyDescent="0.2">
      <c r="A34" s="5" t="s">
        <v>23</v>
      </c>
      <c r="B34" s="16">
        <v>1279.24</v>
      </c>
      <c r="C34" s="16">
        <v>1337.04</v>
      </c>
      <c r="D34" s="16">
        <v>1378.58</v>
      </c>
      <c r="E34" s="16">
        <v>1452.64</v>
      </c>
      <c r="F34" s="16">
        <v>1560.3300000000002</v>
      </c>
      <c r="G34" s="16">
        <v>1678.19</v>
      </c>
      <c r="H34" s="16">
        <v>1678.35</v>
      </c>
      <c r="I34" s="16">
        <v>1714.36</v>
      </c>
      <c r="J34" s="16">
        <f t="shared" si="0"/>
        <v>2105.96</v>
      </c>
      <c r="K34" s="16">
        <v>1807.77</v>
      </c>
      <c r="L34" s="16">
        <v>1874.6100000000001</v>
      </c>
      <c r="M34" s="16">
        <v>1997.5600000000002</v>
      </c>
      <c r="N34" s="16">
        <v>2392.58</v>
      </c>
      <c r="O34" s="16">
        <v>2282.75</v>
      </c>
      <c r="P34" s="16">
        <v>2214.8199999999997</v>
      </c>
      <c r="Q34" s="16">
        <v>2140.81</v>
      </c>
      <c r="R34" s="16">
        <v>97530</v>
      </c>
      <c r="S34" s="9">
        <f t="shared" si="1"/>
        <v>22.709115144058234</v>
      </c>
      <c r="T34" s="16">
        <v>2094.66</v>
      </c>
      <c r="U34" s="16">
        <f>'[1]ENTRADES (2)'!$G$20</f>
        <v>0</v>
      </c>
      <c r="V34" s="16">
        <v>11.299999999999999</v>
      </c>
      <c r="W34" s="9">
        <f t="shared" si="2"/>
        <v>-3.3415808056636553</v>
      </c>
    </row>
    <row r="35" spans="1:23" ht="15" customHeight="1" x14ac:dyDescent="0.2">
      <c r="A35" s="4" t="s">
        <v>24</v>
      </c>
      <c r="B35" s="18">
        <v>636.37</v>
      </c>
      <c r="C35" s="15">
        <v>603.95000000000005</v>
      </c>
      <c r="D35" s="15">
        <v>576.78</v>
      </c>
      <c r="E35" s="15">
        <v>591.07000000000005</v>
      </c>
      <c r="F35" s="18">
        <v>571.98</v>
      </c>
      <c r="G35" s="18">
        <v>561.59999999999991</v>
      </c>
      <c r="H35" s="18">
        <v>555.73</v>
      </c>
      <c r="I35" s="18">
        <v>626.83000000000004</v>
      </c>
      <c r="J35" s="18">
        <f t="shared" si="0"/>
        <v>752.08</v>
      </c>
      <c r="K35" s="18">
        <v>665.18000000000006</v>
      </c>
      <c r="L35" s="18">
        <v>751.8</v>
      </c>
      <c r="M35" s="18">
        <v>764.5200000000001</v>
      </c>
      <c r="N35" s="18">
        <v>881.35</v>
      </c>
      <c r="O35" s="18">
        <v>861.12</v>
      </c>
      <c r="P35" s="18">
        <v>821.72</v>
      </c>
      <c r="Q35" s="18">
        <v>799.93000000000006</v>
      </c>
      <c r="R35" s="18">
        <v>46056</v>
      </c>
      <c r="S35" s="28">
        <f t="shared" si="1"/>
        <v>17.841757859996527</v>
      </c>
      <c r="T35" s="16">
        <v>752.08</v>
      </c>
      <c r="U35" s="16">
        <f>'[1]ENTRADES (2)'!$G$20</f>
        <v>0</v>
      </c>
      <c r="V35" s="16">
        <v>0</v>
      </c>
      <c r="W35" s="9">
        <f t="shared" si="2"/>
        <v>-2.6517548556685933</v>
      </c>
    </row>
    <row r="36" spans="1:23" ht="15" customHeight="1" x14ac:dyDescent="0.2">
      <c r="A36" s="5" t="s">
        <v>25</v>
      </c>
      <c r="B36" s="16">
        <v>593.19000000000005</v>
      </c>
      <c r="C36" s="16">
        <v>532.03</v>
      </c>
      <c r="D36" s="16">
        <v>504.58</v>
      </c>
      <c r="E36" s="16">
        <v>502.51</v>
      </c>
      <c r="F36" s="16">
        <v>501.1</v>
      </c>
      <c r="G36" s="16">
        <v>494.16</v>
      </c>
      <c r="H36" s="16">
        <v>501.4</v>
      </c>
      <c r="I36" s="16">
        <v>553.20000000000005</v>
      </c>
      <c r="J36" s="16">
        <f t="shared" si="0"/>
        <v>601.84</v>
      </c>
      <c r="K36" s="16">
        <v>577.93700000000001</v>
      </c>
      <c r="L36" s="16">
        <v>612.88</v>
      </c>
      <c r="M36" s="16">
        <v>646.64850000000001</v>
      </c>
      <c r="N36" s="16">
        <v>688.28</v>
      </c>
      <c r="O36" s="16">
        <v>662.77300000000002</v>
      </c>
      <c r="P36" s="16">
        <v>650.81850000000009</v>
      </c>
      <c r="Q36" s="16">
        <v>634.13200000000006</v>
      </c>
      <c r="R36" s="16">
        <v>34568</v>
      </c>
      <c r="S36" s="9">
        <f t="shared" si="1"/>
        <v>18.827195672298082</v>
      </c>
      <c r="T36" s="16">
        <v>601.84</v>
      </c>
      <c r="U36" s="16">
        <f>'[1]ENTRADES (2)'!$G$20</f>
        <v>0</v>
      </c>
      <c r="V36" s="16">
        <v>0</v>
      </c>
      <c r="W36" s="9">
        <f t="shared" si="2"/>
        <v>-2.5639252725606325</v>
      </c>
    </row>
    <row r="37" spans="1:23" ht="15" customHeight="1" x14ac:dyDescent="0.2">
      <c r="A37" s="4" t="s">
        <v>26</v>
      </c>
      <c r="B37" s="18">
        <v>384.05</v>
      </c>
      <c r="C37" s="15">
        <v>355.22</v>
      </c>
      <c r="D37" s="15">
        <v>349.62</v>
      </c>
      <c r="E37" s="15">
        <v>339.98</v>
      </c>
      <c r="F37" s="18">
        <v>354.33000000000004</v>
      </c>
      <c r="G37" s="18">
        <v>352.03</v>
      </c>
      <c r="H37" s="18">
        <v>351.58</v>
      </c>
      <c r="I37" s="18">
        <v>368.15</v>
      </c>
      <c r="J37" s="18">
        <f t="shared" si="0"/>
        <v>466.73</v>
      </c>
      <c r="K37" s="18">
        <v>413.34000000000003</v>
      </c>
      <c r="L37" s="18">
        <v>453.87</v>
      </c>
      <c r="M37" s="18">
        <v>467.65000000000003</v>
      </c>
      <c r="N37" s="18">
        <v>570.26</v>
      </c>
      <c r="O37" s="18">
        <v>555.61</v>
      </c>
      <c r="P37" s="18">
        <v>518.16999999999996</v>
      </c>
      <c r="Q37" s="18">
        <v>494.07</v>
      </c>
      <c r="R37" s="18">
        <v>20462</v>
      </c>
      <c r="S37" s="28">
        <f t="shared" si="1"/>
        <v>25.323526536995402</v>
      </c>
      <c r="T37" s="16">
        <v>465.94</v>
      </c>
      <c r="U37" s="16">
        <f>'[1]ENTRADES (2)'!$G$20</f>
        <v>0</v>
      </c>
      <c r="V37" s="16">
        <v>0.79</v>
      </c>
      <c r="W37" s="9">
        <f t="shared" si="2"/>
        <v>-4.6509832680394405</v>
      </c>
    </row>
    <row r="38" spans="1:23" ht="15" customHeight="1" x14ac:dyDescent="0.2">
      <c r="A38" s="5" t="s">
        <v>27</v>
      </c>
      <c r="B38" s="16">
        <v>349.58</v>
      </c>
      <c r="C38" s="16">
        <v>378.72</v>
      </c>
      <c r="D38" s="16">
        <v>385.93</v>
      </c>
      <c r="E38" s="16">
        <v>381.55</v>
      </c>
      <c r="F38" s="16">
        <v>367.06</v>
      </c>
      <c r="G38" s="16">
        <v>345.34</v>
      </c>
      <c r="H38" s="16">
        <v>347.69</v>
      </c>
      <c r="I38" s="16">
        <v>392</v>
      </c>
      <c r="J38" s="16">
        <f t="shared" si="0"/>
        <v>393.4</v>
      </c>
      <c r="K38" s="16">
        <v>411.73</v>
      </c>
      <c r="L38" s="16">
        <v>401.21999999999997</v>
      </c>
      <c r="M38" s="16">
        <v>424.65</v>
      </c>
      <c r="N38" s="16">
        <v>512.74</v>
      </c>
      <c r="O38" s="16">
        <v>479.18</v>
      </c>
      <c r="P38" s="16">
        <v>449.78999999999996</v>
      </c>
      <c r="Q38" s="16">
        <v>449.39</v>
      </c>
      <c r="R38" s="16">
        <v>28406</v>
      </c>
      <c r="S38" s="9">
        <f t="shared" si="1"/>
        <v>15.834330775188338</v>
      </c>
      <c r="T38" s="16">
        <v>393.4</v>
      </c>
      <c r="U38" s="16">
        <f>'[1]ENTRADES (2)'!$G$20</f>
        <v>0</v>
      </c>
      <c r="V38" s="16">
        <v>0</v>
      </c>
      <c r="W38" s="9">
        <f t="shared" si="2"/>
        <v>-8.8930389737427978E-2</v>
      </c>
    </row>
    <row r="39" spans="1:23" ht="15" customHeight="1" x14ac:dyDescent="0.2">
      <c r="A39" s="4" t="s">
        <v>28</v>
      </c>
      <c r="B39" s="18">
        <v>154.88999999999999</v>
      </c>
      <c r="C39" s="15">
        <v>142.03</v>
      </c>
      <c r="D39" s="15">
        <v>105</v>
      </c>
      <c r="E39" s="15">
        <v>137.32999999999998</v>
      </c>
      <c r="F39" s="18">
        <v>123.81</v>
      </c>
      <c r="G39" s="18">
        <v>133.66</v>
      </c>
      <c r="H39" s="18">
        <v>139.26999999999998</v>
      </c>
      <c r="I39" s="18">
        <v>123.83</v>
      </c>
      <c r="J39" s="18">
        <f t="shared" si="0"/>
        <v>184.14</v>
      </c>
      <c r="K39" s="18">
        <v>164.48999999999998</v>
      </c>
      <c r="L39" s="18">
        <v>182.16</v>
      </c>
      <c r="M39" s="18">
        <v>188.57999999999998</v>
      </c>
      <c r="N39" s="18">
        <v>253.4</v>
      </c>
      <c r="O39" s="18">
        <v>238.74</v>
      </c>
      <c r="P39" s="18">
        <v>195.84</v>
      </c>
      <c r="Q39" s="18">
        <v>210.10999999999999</v>
      </c>
      <c r="R39" s="18">
        <v>8393</v>
      </c>
      <c r="S39" s="28">
        <f t="shared" si="1"/>
        <v>23.333730489693792</v>
      </c>
      <c r="T39" s="16">
        <v>184.14</v>
      </c>
      <c r="U39" s="16">
        <f>'[1]ENTRADES (2)'!$G$20</f>
        <v>0</v>
      </c>
      <c r="V39" s="16">
        <v>0</v>
      </c>
      <c r="W39" s="9">
        <f t="shared" si="2"/>
        <v>7.2865604575163303</v>
      </c>
    </row>
    <row r="40" spans="1:23" ht="15" customHeight="1" x14ac:dyDescent="0.2">
      <c r="A40" s="5" t="s">
        <v>29</v>
      </c>
      <c r="B40" s="16">
        <v>1373.79</v>
      </c>
      <c r="C40" s="16">
        <v>1126.7</v>
      </c>
      <c r="D40" s="16">
        <v>1036.25</v>
      </c>
      <c r="E40" s="16">
        <v>1079.8</v>
      </c>
      <c r="F40" s="16">
        <v>1197.5</v>
      </c>
      <c r="G40" s="16">
        <v>984.19999999999993</v>
      </c>
      <c r="H40" s="16">
        <v>937.19999999999993</v>
      </c>
      <c r="I40" s="16">
        <v>1004.93</v>
      </c>
      <c r="J40" s="16">
        <f t="shared" si="0"/>
        <v>1312.94</v>
      </c>
      <c r="K40" s="16">
        <v>1144.99</v>
      </c>
      <c r="L40" s="16">
        <v>1229.3799999999999</v>
      </c>
      <c r="M40" s="16">
        <v>1309.1000000000001</v>
      </c>
      <c r="N40" s="16">
        <v>1315.73</v>
      </c>
      <c r="O40" s="16">
        <v>1345.11</v>
      </c>
      <c r="P40" s="16">
        <v>1383.03</v>
      </c>
      <c r="Q40" s="16">
        <v>1397.4</v>
      </c>
      <c r="R40" s="16">
        <v>119862</v>
      </c>
      <c r="S40" s="9">
        <f t="shared" si="1"/>
        <v>11.538519297191771</v>
      </c>
      <c r="T40" s="16">
        <v>1312.94</v>
      </c>
      <c r="U40" s="16">
        <f>'[1]ENTRADES (2)'!$G$20</f>
        <v>0</v>
      </c>
      <c r="V40" s="16">
        <v>0</v>
      </c>
      <c r="W40" s="9">
        <f t="shared" si="2"/>
        <v>1.0390230146851565</v>
      </c>
    </row>
    <row r="41" spans="1:23" ht="15" customHeight="1" x14ac:dyDescent="0.2">
      <c r="A41" s="3" t="s">
        <v>30</v>
      </c>
      <c r="B41" s="18">
        <v>233.62</v>
      </c>
      <c r="C41" s="8">
        <v>211.52</v>
      </c>
      <c r="D41" s="20">
        <v>197.1</v>
      </c>
      <c r="E41" s="8">
        <v>219.42</v>
      </c>
      <c r="F41" s="18">
        <v>186.73</v>
      </c>
      <c r="G41" s="18">
        <v>193.46</v>
      </c>
      <c r="H41" s="18">
        <v>201.20999999999998</v>
      </c>
      <c r="I41" s="18">
        <v>239.17000000000002</v>
      </c>
      <c r="J41" s="18">
        <f t="shared" si="0"/>
        <v>214.94</v>
      </c>
      <c r="K41" s="18">
        <v>239.55</v>
      </c>
      <c r="L41" s="18">
        <v>260.01</v>
      </c>
      <c r="M41" s="18">
        <v>262.505</v>
      </c>
      <c r="N41" s="18">
        <v>295.96999999999997</v>
      </c>
      <c r="O41" s="18">
        <v>311.47000000000003</v>
      </c>
      <c r="P41" s="18">
        <v>283.89</v>
      </c>
      <c r="Q41" s="18">
        <v>275.14</v>
      </c>
      <c r="R41" s="18">
        <v>9198</v>
      </c>
      <c r="S41" s="28">
        <f t="shared" si="1"/>
        <v>30.864318330071754</v>
      </c>
      <c r="T41" s="16">
        <v>214.94</v>
      </c>
      <c r="U41" s="16">
        <f>'[1]ENTRADES (2)'!$G$20</f>
        <v>0</v>
      </c>
      <c r="V41" s="16">
        <v>0</v>
      </c>
      <c r="W41" s="9">
        <f t="shared" si="2"/>
        <v>-3.0821797174962131</v>
      </c>
    </row>
    <row r="42" spans="1:23" ht="15" customHeight="1" x14ac:dyDescent="0.2">
      <c r="A42" s="5" t="s">
        <v>31</v>
      </c>
      <c r="B42" s="16">
        <v>98.03</v>
      </c>
      <c r="C42" s="16">
        <v>112.1</v>
      </c>
      <c r="D42" s="16">
        <v>100.75</v>
      </c>
      <c r="E42" s="16">
        <v>121.46000000000001</v>
      </c>
      <c r="F42" s="16">
        <v>131.80000000000001</v>
      </c>
      <c r="G42" s="16">
        <v>116.83</v>
      </c>
      <c r="H42" s="16">
        <v>117.75999999999999</v>
      </c>
      <c r="I42" s="16">
        <v>106.02000000000001</v>
      </c>
      <c r="J42" s="16">
        <f t="shared" si="0"/>
        <v>132.60300000000001</v>
      </c>
      <c r="K42" s="16">
        <v>115.40199999999999</v>
      </c>
      <c r="L42" s="16">
        <v>136.78800000000001</v>
      </c>
      <c r="M42" s="16">
        <v>133.67400000000001</v>
      </c>
      <c r="N42" s="16">
        <v>171.124</v>
      </c>
      <c r="O42" s="16">
        <v>183.374</v>
      </c>
      <c r="P42" s="16">
        <v>149.22499999999997</v>
      </c>
      <c r="Q42" s="16">
        <v>139.91300000000001</v>
      </c>
      <c r="R42" s="16">
        <v>6225</v>
      </c>
      <c r="S42" s="9">
        <f t="shared" si="1"/>
        <v>23.971887550200798</v>
      </c>
      <c r="T42" s="16">
        <v>106.64</v>
      </c>
      <c r="U42" s="16">
        <f>'[1]ENTRADES (2)'!$G$20</f>
        <v>0</v>
      </c>
      <c r="V42" s="16">
        <v>25.963000000000001</v>
      </c>
      <c r="W42" s="9">
        <f t="shared" si="2"/>
        <v>-6.2402412464399104</v>
      </c>
    </row>
    <row r="43" spans="1:23" ht="15" customHeight="1" x14ac:dyDescent="0.2">
      <c r="A43" s="3" t="s">
        <v>32</v>
      </c>
      <c r="B43" s="18">
        <v>915.5</v>
      </c>
      <c r="C43" s="8">
        <v>844.9</v>
      </c>
      <c r="D43" s="8">
        <v>810.48</v>
      </c>
      <c r="E43" s="8">
        <v>807.13</v>
      </c>
      <c r="F43" s="18">
        <v>792.42</v>
      </c>
      <c r="G43" s="18">
        <v>759.1400000000001</v>
      </c>
      <c r="H43" s="18">
        <v>783.84999999999991</v>
      </c>
      <c r="I43" s="18">
        <v>925.52</v>
      </c>
      <c r="J43" s="18">
        <f t="shared" si="0"/>
        <v>897.94</v>
      </c>
      <c r="K43" s="18">
        <v>956.125</v>
      </c>
      <c r="L43" s="18">
        <v>996.54</v>
      </c>
      <c r="M43" s="18">
        <v>1071.25</v>
      </c>
      <c r="N43" s="18">
        <v>1230.28</v>
      </c>
      <c r="O43" s="18">
        <v>1182.1399999999999</v>
      </c>
      <c r="P43" s="18">
        <v>1212.0520000000001</v>
      </c>
      <c r="Q43" s="18">
        <v>1051.96</v>
      </c>
      <c r="R43" s="18">
        <v>66677</v>
      </c>
      <c r="S43" s="28">
        <f t="shared" si="1"/>
        <v>18.177962415825551</v>
      </c>
      <c r="T43" s="16">
        <v>895.82</v>
      </c>
      <c r="U43" s="16">
        <f>'[1]ENTRADES (2)'!$G$20</f>
        <v>0</v>
      </c>
      <c r="V43" s="16">
        <v>2.12</v>
      </c>
      <c r="W43" s="9">
        <f t="shared" si="2"/>
        <v>-13.208344196453625</v>
      </c>
    </row>
    <row r="44" spans="1:23" ht="6" customHeight="1" thickBot="1" x14ac:dyDescent="0.25">
      <c r="A44" s="10"/>
      <c r="B44" s="10"/>
      <c r="C44" s="11"/>
      <c r="D44" s="11"/>
      <c r="E44" s="11"/>
      <c r="F44" s="11"/>
      <c r="G44" s="11"/>
      <c r="H44" s="11"/>
      <c r="I44" s="11"/>
      <c r="J44" s="11"/>
      <c r="K44" s="26"/>
      <c r="L44" s="26"/>
      <c r="M44" s="26"/>
      <c r="N44" s="26"/>
      <c r="O44" s="26"/>
      <c r="P44" s="26"/>
      <c r="Q44" s="26"/>
      <c r="R44" s="26"/>
      <c r="S44" s="28"/>
      <c r="T44" s="11"/>
      <c r="U44" s="11"/>
      <c r="V44" s="11"/>
      <c r="W44" s="11"/>
    </row>
    <row r="45" spans="1:23" ht="6" customHeight="1" x14ac:dyDescent="0.2">
      <c r="A45" s="3"/>
      <c r="B45" s="3"/>
      <c r="C45" s="12"/>
      <c r="D45" s="12"/>
      <c r="E45" s="12"/>
      <c r="F45" s="12"/>
      <c r="G45" s="12"/>
      <c r="H45" s="12"/>
      <c r="I45" s="12"/>
      <c r="J45" s="12"/>
      <c r="K45" s="27"/>
      <c r="L45" s="27"/>
      <c r="M45" s="27"/>
      <c r="N45" s="27"/>
      <c r="O45" s="27"/>
      <c r="P45" s="27"/>
      <c r="Q45" s="27"/>
      <c r="R45" s="27"/>
      <c r="S45" s="29"/>
      <c r="T45" s="12"/>
      <c r="U45" s="12"/>
      <c r="V45" s="12"/>
      <c r="W45" s="12"/>
    </row>
    <row r="46" spans="1:23" ht="15" customHeight="1" x14ac:dyDescent="0.2">
      <c r="A46" s="6" t="s">
        <v>33</v>
      </c>
      <c r="B46" s="17">
        <f t="shared" ref="B46:R46" si="3">SUM(B8:B43)</f>
        <v>54319.960000000021</v>
      </c>
      <c r="C46" s="17">
        <f t="shared" si="3"/>
        <v>51750.017</v>
      </c>
      <c r="D46" s="17">
        <f t="shared" si="3"/>
        <v>53040.890000000007</v>
      </c>
      <c r="E46" s="17">
        <f t="shared" si="3"/>
        <v>53859.149999999987</v>
      </c>
      <c r="F46" s="17">
        <f t="shared" si="3"/>
        <v>54138.910000000018</v>
      </c>
      <c r="G46" s="17">
        <f t="shared" si="3"/>
        <v>53675.15</v>
      </c>
      <c r="H46" s="17">
        <f t="shared" si="3"/>
        <v>53745.840000000033</v>
      </c>
      <c r="I46" s="17">
        <f t="shared" si="3"/>
        <v>56875.256499999967</v>
      </c>
      <c r="J46" s="17">
        <f t="shared" ref="J46" si="4">SUM(J8:J43)</f>
        <v>66649.253000000012</v>
      </c>
      <c r="K46" s="17">
        <f t="shared" si="3"/>
        <v>60515.886999999995</v>
      </c>
      <c r="L46" s="17">
        <f t="shared" si="3"/>
        <v>63770.672000000006</v>
      </c>
      <c r="M46" s="17">
        <f t="shared" si="3"/>
        <v>67105.214000000022</v>
      </c>
      <c r="N46" s="17">
        <f t="shared" si="3"/>
        <v>65883.40400000001</v>
      </c>
      <c r="O46" s="17">
        <f t="shared" si="3"/>
        <v>66434.273000000016</v>
      </c>
      <c r="P46" s="17">
        <f t="shared" si="3"/>
        <v>69203.447999999989</v>
      </c>
      <c r="Q46" s="17">
        <f t="shared" si="3"/>
        <v>69548.452999999994</v>
      </c>
      <c r="R46" s="17">
        <f t="shared" si="3"/>
        <v>3353348</v>
      </c>
      <c r="S46" s="13">
        <f>P46*1000/R46</f>
        <v>20.637120871439524</v>
      </c>
      <c r="T46" s="17">
        <f t="shared" ref="T46:V46" si="5">SUM(T8:T43)</f>
        <v>66565.27</v>
      </c>
      <c r="U46" s="17">
        <f t="shared" si="5"/>
        <v>0</v>
      </c>
      <c r="V46" s="17">
        <f t="shared" si="5"/>
        <v>83.983000000000004</v>
      </c>
      <c r="W46" s="13">
        <f t="shared" ref="W46" si="6">(Q46-P46)/P46*100</f>
        <v>0.49853729831496935</v>
      </c>
    </row>
    <row r="47" spans="1:23" ht="15" x14ac:dyDescent="0.25">
      <c r="A47" s="7" t="s">
        <v>40</v>
      </c>
      <c r="B47" s="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9" spans="3:21" x14ac:dyDescent="0.2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</sheetData>
  <mergeCells count="1">
    <mergeCell ref="A4:V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Header>&amp;C&amp;F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Recollida de vidre</vt:lpstr>
    </vt:vector>
  </TitlesOfParts>
  <Company>AMB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Serrano Marti, Ma.Montserrat</dc:creator>
  <cp:lastModifiedBy>Espinosa Lopez De Davalillo, Juan M.</cp:lastModifiedBy>
  <cp:lastPrinted>2017-05-29T10:15:38Z</cp:lastPrinted>
  <dcterms:created xsi:type="dcterms:W3CDTF">2013-10-23T12:24:54Z</dcterms:created>
  <dcterms:modified xsi:type="dcterms:W3CDTF">2024-04-04T11:18:25Z</dcterms:modified>
</cp:coreProperties>
</file>